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des ascenseurs\0_prépa\"/>
    </mc:Choice>
  </mc:AlternateContent>
  <bookViews>
    <workbookView xWindow="0" yWindow="0" windowWidth="28800" windowHeight="11400" activeTab="2"/>
  </bookViews>
  <sheets>
    <sheet name="BPU LOT3" sheetId="2" r:id="rId1"/>
    <sheet name="DQE Simulation annuelle LOT3" sheetId="3" r:id="rId2"/>
    <sheet name="DQE Simulat° remplacements LOT3" sheetId="4" r:id="rId3"/>
    <sheet name="Synthèse des DQE du LOT3" sheetId="6" r:id="rId4"/>
  </sheets>
  <definedNames>
    <definedName name="_xlnm.Print_Titles" localSheetId="2">'DQE Simulat° remplacements LOT3'!$1:$7</definedName>
    <definedName name="_xlnm.Print_Titles" localSheetId="1">'DQE Simulation annuelle LOT3'!$1:$7</definedName>
    <definedName name="_xlnm.Print_Titles" localSheetId="3">'Synthèse des DQE du LOT3'!$1:$5</definedName>
    <definedName name="_xlnm.Print_Area" localSheetId="0">'BPU LOT3'!$A$1:$E$27</definedName>
    <definedName name="_xlnm.Print_Area" localSheetId="2">'DQE Simulat° remplacements LOT3'!$A$1:$F$35</definedName>
    <definedName name="_xlnm.Print_Area" localSheetId="1">'DQE Simulation annuelle LOT3'!$A$1:$F$35</definedName>
    <definedName name="_xlnm.Print_Area" localSheetId="3">'Synthèse des DQE du LOT3'!$A$1:$F$11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F35" i="4" l="1"/>
  <c r="B31" i="4" l="1"/>
  <c r="F30" i="4"/>
  <c r="F29" i="4"/>
  <c r="F28" i="4"/>
  <c r="F27" i="4"/>
  <c r="F26" i="4"/>
  <c r="F31" i="4" s="1"/>
  <c r="E11" i="6" l="1"/>
  <c r="E7" i="6"/>
  <c r="F15" i="4"/>
  <c r="B15" i="4" l="1"/>
  <c r="F14" i="4"/>
  <c r="F13" i="4"/>
  <c r="F12" i="4"/>
  <c r="F11" i="4"/>
  <c r="F10" i="4"/>
  <c r="C29" i="3"/>
  <c r="A2" i="6" l="1"/>
  <c r="B23" i="4"/>
  <c r="F22" i="4"/>
  <c r="F21" i="4"/>
  <c r="F20" i="4"/>
  <c r="F19" i="4"/>
  <c r="F18" i="4"/>
  <c r="F23" i="4" s="1"/>
  <c r="F11" i="6" l="1"/>
  <c r="F29" i="3"/>
  <c r="F30" i="3"/>
  <c r="A2" i="4"/>
  <c r="E29" i="3" l="1"/>
  <c r="E10" i="3"/>
  <c r="A29" i="3" l="1"/>
  <c r="E25" i="3"/>
  <c r="F25" i="3" s="1"/>
  <c r="A2" i="3"/>
  <c r="E11" i="3"/>
  <c r="E12" i="3"/>
  <c r="E13" i="3"/>
  <c r="E14" i="3"/>
  <c r="F14" i="3" s="1"/>
  <c r="E15" i="3"/>
  <c r="F15" i="3" s="1"/>
  <c r="E16" i="3"/>
  <c r="E17" i="3"/>
  <c r="E18" i="3"/>
  <c r="E19" i="3"/>
  <c r="E20" i="3"/>
  <c r="E21" i="3"/>
  <c r="E22" i="3"/>
  <c r="F22" i="3" s="1"/>
  <c r="E23" i="3"/>
  <c r="F23" i="3" s="1"/>
  <c r="E24" i="3"/>
  <c r="F24" i="3" s="1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10" i="3"/>
  <c r="A25" i="3"/>
  <c r="A24" i="3"/>
  <c r="A23" i="3"/>
  <c r="A11" i="3"/>
  <c r="A12" i="3"/>
  <c r="A13" i="3"/>
  <c r="A14" i="3"/>
  <c r="A15" i="3"/>
  <c r="A16" i="3"/>
  <c r="A17" i="3"/>
  <c r="A18" i="3"/>
  <c r="A19" i="3"/>
  <c r="A20" i="3"/>
  <c r="A21" i="3"/>
  <c r="A22" i="3"/>
  <c r="B27" i="3" l="1"/>
  <c r="F17" i="3"/>
  <c r="F21" i="3"/>
  <c r="F10" i="3"/>
  <c r="A10" i="3"/>
  <c r="B29" i="3" l="1"/>
  <c r="B30" i="3"/>
  <c r="F11" i="3" l="1"/>
  <c r="F12" i="3"/>
  <c r="F13" i="3"/>
  <c r="F16" i="3"/>
  <c r="F18" i="3"/>
  <c r="F26" i="3" s="1"/>
  <c r="E35" i="3" s="1"/>
  <c r="F19" i="3"/>
  <c r="F20" i="3"/>
  <c r="F7" i="6" l="1"/>
  <c r="F35" i="3"/>
  <c r="B26" i="3"/>
</calcChain>
</file>

<file path=xl/sharedStrings.xml><?xml version="1.0" encoding="utf-8"?>
<sst xmlns="http://schemas.openxmlformats.org/spreadsheetml/2006/main" count="209" uniqueCount="91">
  <si>
    <t>Référence</t>
  </si>
  <si>
    <t>Désignation des prestations</t>
  </si>
  <si>
    <t>Observations</t>
  </si>
  <si>
    <t>Montant €HT</t>
  </si>
  <si>
    <t>Montant €TTC</t>
  </si>
  <si>
    <t>BORDEREAU DE PRIX UNITAIRES (BPU)</t>
  </si>
  <si>
    <t>Unité</t>
  </si>
  <si>
    <t>Prix unitaire
€HT</t>
  </si>
  <si>
    <t>B1.</t>
  </si>
  <si>
    <t>B1.1</t>
  </si>
  <si>
    <t>FRAIS DE PERSONNEL</t>
  </si>
  <si>
    <t>B1.2</t>
  </si>
  <si>
    <t>heure</t>
  </si>
  <si>
    <t>unité</t>
  </si>
  <si>
    <t>N.B. : Le DQE n'est pas contractuel. Il sert à comparer les candidats sur la base des prix du BPU qui sont contractuels.</t>
  </si>
  <si>
    <t>Prix total
€HT</t>
  </si>
  <si>
    <t>Quantité</t>
  </si>
  <si>
    <t>B1.3</t>
  </si>
  <si>
    <t>B1.4</t>
  </si>
  <si>
    <t>B1.5</t>
  </si>
  <si>
    <t>B1.6</t>
  </si>
  <si>
    <t>B1.7</t>
  </si>
  <si>
    <t>B1.8</t>
  </si>
  <si>
    <t>B1.9</t>
  </si>
  <si>
    <t>B1.10</t>
  </si>
  <si>
    <t>B1.11</t>
  </si>
  <si>
    <t>B1.12</t>
  </si>
  <si>
    <t>Sous-total  B1.</t>
  </si>
  <si>
    <t>B2.</t>
  </si>
  <si>
    <t>B2.1</t>
  </si>
  <si>
    <t>forfait</t>
  </si>
  <si>
    <t>Sous-total  B2.</t>
  </si>
  <si>
    <t>-</t>
  </si>
  <si>
    <t>B1</t>
  </si>
  <si>
    <t>FRAIS DE DEPLACEMENT</t>
  </si>
  <si>
    <t>suivant BPU</t>
  </si>
  <si>
    <t xml:space="preserve">Désignation </t>
  </si>
  <si>
    <t>Sous-total remplacement barrières</t>
  </si>
  <si>
    <t xml:space="preserve">Référence </t>
  </si>
  <si>
    <t xml:space="preserve">Fourniture de pièces détachées </t>
  </si>
  <si>
    <t xml:space="preserve">MAINTENANCE CORRECTIVE 
PRESTATIONS "HORS FORFAIT" </t>
  </si>
  <si>
    <r>
      <t xml:space="preserve">N.B. : 
---&gt; La fourniture des pièces détachées d’un montant unitaire supérieur à 250€HT nécessaires à la maintenance corrective, les dépannages et réparations fera l'objet de bons de commande </t>
    </r>
    <r>
      <rPr>
        <u/>
        <sz val="12"/>
        <color theme="1"/>
        <rFont val="Calibri"/>
        <family val="2"/>
        <scheme val="minor"/>
      </rPr>
      <t>sur la base des devis du Titulaire.</t>
    </r>
    <r>
      <rPr>
        <sz val="12"/>
        <color theme="1"/>
        <rFont val="Calibri"/>
        <family val="2"/>
        <scheme val="minor"/>
      </rPr>
      <t xml:space="preserve">
---&gt; La fourniture des pièces du stock d'urgence fera l'objet d'un bon de commande </t>
    </r>
    <r>
      <rPr>
        <u/>
        <sz val="12"/>
        <color theme="1"/>
        <rFont val="Calibri"/>
        <family val="2"/>
        <scheme val="minor"/>
      </rPr>
      <t>sur la base du devis du Titulaire.</t>
    </r>
    <r>
      <rPr>
        <sz val="12"/>
        <color theme="1"/>
        <rFont val="Calibri"/>
        <family val="2"/>
        <scheme val="minor"/>
      </rPr>
      <t xml:space="preserve">
---&gt; Les prestations annexes à la maintenance corrective feront l'objet de bons de commande </t>
    </r>
    <r>
      <rPr>
        <u/>
        <sz val="12"/>
        <color theme="1"/>
        <rFont val="Calibri"/>
        <family val="2"/>
        <scheme val="minor"/>
      </rPr>
      <t>sur la base des devis du Titulaire</t>
    </r>
    <r>
      <rPr>
        <sz val="12"/>
        <color theme="1"/>
        <rFont val="Calibri"/>
        <family val="2"/>
        <scheme val="minor"/>
      </rPr>
      <t>.
---&gt; La main d'oeuvre et frais de personnel nécessaires aux prestations de maintenance corrective (hors intervention sur astreinte, hors intervention de maintenance préventive, hors intervention de dépannage, hors intervention de déblocage/désincarcération de personnes)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u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---&gt; Les frais de déplacement nécessaires aux prestations de maintenance corrective (hors intervention sur astreinte, hors intervention de maintenance préventive, hors intervention de dépannage, hors intervention de déblocage/désincarcération de personnes)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(cf. CCTP)</t>
    </r>
  </si>
  <si>
    <t>Ouvrier/manœuvre/opérateur
(du lundi au vendredi - heure journée)</t>
  </si>
  <si>
    <t>Ouvrier/manœuvre/opérateur
(du lundi au vendredi - heure soirée)</t>
  </si>
  <si>
    <t>Ouvrier/manœuvre/opérateur
(samedi, dimanche, jour férié - heure journée)</t>
  </si>
  <si>
    <t>Ouvrier/manœuvre/opérateur
(samedi, dimanche, jour férié - heure soirée)</t>
  </si>
  <si>
    <t>Ouvrier Hautement Qualifié (OHQ)
(du lundi au vendredi - heure journée)</t>
  </si>
  <si>
    <t>Ouvrier Hautement Qualifié (OHQ)
(du lundi au vendredi - heure soirée)</t>
  </si>
  <si>
    <t>Ouvrier Hautement Qualifié (OHQ)
(samedi, dimanche, jour férié - heure journée)</t>
  </si>
  <si>
    <t>Ouvrier Hautement Qualifié (OHQ)
(samedi, dimanche, jour férié - heure soirée)</t>
  </si>
  <si>
    <t>Technicien
(du lundi au vendredi - heure journée)</t>
  </si>
  <si>
    <t>Technicien
(du lundi au vendredi - heure soirée)</t>
  </si>
  <si>
    <t>Technicien
(samedi, dimanche, jour férié - heure journée)</t>
  </si>
  <si>
    <t>Technicien
(samedi, dimanche, jour férié - heure soirée)</t>
  </si>
  <si>
    <t>Ingénieur
(du lundi au vendredi - heure journée)</t>
  </si>
  <si>
    <t>Ingénieur
(du lundi au vendredi - heure soirée)</t>
  </si>
  <si>
    <t>Ingénieur
(samedi, dimanche, jour férié - heure journée)</t>
  </si>
  <si>
    <t>Ingénieur
(samedi, dimanche, jour férié - heure soirée)</t>
  </si>
  <si>
    <t>B1.13</t>
  </si>
  <si>
    <t>B1.14</t>
  </si>
  <si>
    <t>B1.15</t>
  </si>
  <si>
    <t>B1.16</t>
  </si>
  <si>
    <t>stock et pièces maintenance corrective</t>
  </si>
  <si>
    <t>suivant prix du marché subséquent</t>
  </si>
  <si>
    <t>Fourniture de la nouvelle installation</t>
  </si>
  <si>
    <t xml:space="preserve">Dépose de l'ancienne installation </t>
  </si>
  <si>
    <t>Préparation trémie et zone de confinement</t>
  </si>
  <si>
    <t xml:space="preserve">Tri, évacuation de l'ancienne installation pour recyclage </t>
  </si>
  <si>
    <t>Forfait</t>
  </si>
  <si>
    <t>DETAIL QUANTITATIF ESTIMATIF (DQE) - SIMULATION ANNUELLE</t>
  </si>
  <si>
    <t xml:space="preserve">Les commandes seront sur devis du Titulaire </t>
  </si>
  <si>
    <t>Estimation/Simulation annuelle des prestations hors-forfait de Maintenance corrective</t>
  </si>
  <si>
    <t>DETAIL QUANTITATIF ESTIMATIF (DQE) -  REMPLACEMENTS ASCENSEURS</t>
  </si>
  <si>
    <t xml:space="preserve">REMPLACEMENTS DES ASCENSEURS
PRESTATIONS "HORS FORFAIT" </t>
  </si>
  <si>
    <t>Estimation/Simulation des remplacments complets d'ascenseurs</t>
  </si>
  <si>
    <t>"Monte-malade 1"</t>
  </si>
  <si>
    <t xml:space="preserve"> SYNTHESE DES DQE</t>
  </si>
  <si>
    <r>
      <t xml:space="preserve">LOT 3 : CHLD
</t>
    </r>
    <r>
      <rPr>
        <b/>
        <sz val="14"/>
        <color theme="1"/>
        <rFont val="Calibri"/>
        <family val="2"/>
        <scheme val="minor"/>
      </rPr>
      <t>MAINTENANCE DES ASCENSEURS, MONTE-MALADES et MONTE-CHARGES DU CHUM</t>
    </r>
  </si>
  <si>
    <r>
      <t xml:space="preserve">déplacement zone Nord-Atlantique  </t>
    </r>
    <r>
      <rPr>
        <i/>
        <sz val="11"/>
        <color theme="1"/>
        <rFont val="Calibri"/>
        <family val="2"/>
        <scheme val="minor"/>
      </rPr>
      <t>(CHLD)</t>
    </r>
  </si>
  <si>
    <t>TOTAL SIMULATION ANNUELLE - DQE LOT 3</t>
  </si>
  <si>
    <t>TOTAL SIMULATION REMPLACEMENTS DES ASCENSEURS - DQE LOT 3</t>
  </si>
  <si>
    <t>"Visiteurs 2"</t>
  </si>
  <si>
    <t>Remplacement complet d'un ascenseur au CHLD</t>
  </si>
  <si>
    <t>Ascenseur 525kg
4 niv - 1 m/s - capacité 7 personnes</t>
  </si>
  <si>
    <t>Raccord de seuil et raccord de portes palières pour les 4 niveaux</t>
  </si>
  <si>
    <t>Remplacement complet d'un monte-malade au CHLD</t>
  </si>
  <si>
    <t>Monte-malade 1 600 kg
 1,6 m/s –5 niveaux - capacité 21 personnes</t>
  </si>
  <si>
    <t>Raccord de seuil et raccord de portes palières pour les 5 niveaux</t>
  </si>
  <si>
    <t>"Monte-malade maternité"</t>
  </si>
  <si>
    <t>Monte-malade 900 kg
0,5 m/s – 2 niveaux - capacité 12 personnes</t>
  </si>
  <si>
    <t>Raccord de seuil et raccord de portes palières pour les 2 niveaux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</si>
</sst>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0" fontId="0" fillId="6" borderId="1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164" fontId="1" fillId="6" borderId="19" xfId="0" applyNumberFormat="1" applyFont="1" applyFill="1" applyBorder="1" applyAlignment="1">
      <alignment horizontal="center" vertical="center"/>
    </xf>
    <xf numFmtId="164" fontId="3" fillId="5" borderId="21" xfId="0" applyNumberFormat="1" applyFont="1" applyFill="1" applyBorder="1" applyAlignment="1">
      <alignment horizontal="center" vertical="center"/>
    </xf>
    <xf numFmtId="164" fontId="3" fillId="5" borderId="22" xfId="0" applyNumberFormat="1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5" fillId="5" borderId="6" xfId="0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164" fontId="3" fillId="7" borderId="14" xfId="0" applyNumberFormat="1" applyFont="1" applyFill="1" applyBorder="1" applyAlignment="1">
      <alignment vertical="center"/>
    </xf>
    <xf numFmtId="164" fontId="0" fillId="5" borderId="13" xfId="0" applyNumberFormat="1" applyFill="1" applyBorder="1" applyAlignment="1">
      <alignment vertical="center"/>
    </xf>
    <xf numFmtId="0" fontId="0" fillId="0" borderId="12" xfId="0" quotePrefix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5" borderId="12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4" fillId="4" borderId="15" xfId="0" quotePrefix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6" fillId="3" borderId="10" xfId="0" quotePrefix="1" applyFont="1" applyFill="1" applyBorder="1" applyAlignment="1">
      <alignment horizontal="center" vertical="center" wrapText="1"/>
    </xf>
    <xf numFmtId="0" fontId="6" fillId="3" borderId="0" xfId="0" quotePrefix="1" applyFont="1" applyFill="1" applyAlignment="1">
      <alignment horizontal="center" vertical="center" wrapText="1"/>
    </xf>
    <xf numFmtId="0" fontId="6" fillId="3" borderId="11" xfId="0" quotePrefix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7" borderId="2" xfId="0" applyFont="1" applyFill="1" applyBorder="1" applyAlignment="1">
      <alignment horizontal="right" vertical="center"/>
    </xf>
    <xf numFmtId="0" fontId="1" fillId="7" borderId="3" xfId="0" applyFont="1" applyFill="1" applyBorder="1" applyAlignment="1">
      <alignment horizontal="right" vertical="center"/>
    </xf>
    <xf numFmtId="0" fontId="1" fillId="7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6" zoomScaleNormal="100" workbookViewId="0">
      <selection activeCell="A6" sqref="A6:E6"/>
    </sheetView>
  </sheetViews>
  <sheetFormatPr baseColWidth="10" defaultColWidth="11.42578125" defaultRowHeight="15" x14ac:dyDescent="0.25"/>
  <cols>
    <col min="1" max="1" width="14.140625" style="1" customWidth="1"/>
    <col min="2" max="2" width="52.5703125" style="1" customWidth="1"/>
    <col min="3" max="3" width="23.85546875" style="2" customWidth="1"/>
    <col min="4" max="4" width="14.85546875" style="2" customWidth="1"/>
    <col min="5" max="5" width="15.7109375" style="3" customWidth="1"/>
    <col min="6" max="16384" width="11.42578125" style="1"/>
  </cols>
  <sheetData>
    <row r="1" spans="1:5" ht="26.25" customHeight="1" x14ac:dyDescent="0.25">
      <c r="A1" s="60" t="s">
        <v>5</v>
      </c>
      <c r="B1" s="61"/>
      <c r="C1" s="61"/>
      <c r="D1" s="61"/>
      <c r="E1" s="62"/>
    </row>
    <row r="2" spans="1:5" ht="55.5" customHeight="1" x14ac:dyDescent="0.25">
      <c r="A2" s="63" t="s">
        <v>77</v>
      </c>
      <c r="B2" s="64"/>
      <c r="C2" s="64"/>
      <c r="D2" s="64"/>
      <c r="E2" s="65"/>
    </row>
    <row r="3" spans="1:5" ht="10.5" customHeight="1" x14ac:dyDescent="0.25">
      <c r="A3" s="8"/>
      <c r="B3" s="26"/>
      <c r="C3" s="27"/>
      <c r="D3" s="27"/>
      <c r="E3" s="14"/>
    </row>
    <row r="4" spans="1:5" x14ac:dyDescent="0.25">
      <c r="A4" s="66" t="s">
        <v>40</v>
      </c>
      <c r="B4" s="67"/>
      <c r="C4" s="67"/>
      <c r="D4" s="67"/>
      <c r="E4" s="68"/>
    </row>
    <row r="5" spans="1:5" ht="15.75" customHeight="1" x14ac:dyDescent="0.25">
      <c r="A5" s="69"/>
      <c r="B5" s="70"/>
      <c r="C5" s="70"/>
      <c r="D5" s="70"/>
      <c r="E5" s="71"/>
    </row>
    <row r="6" spans="1:5" ht="202.5" customHeight="1" x14ac:dyDescent="0.25">
      <c r="A6" s="57" t="s">
        <v>41</v>
      </c>
      <c r="B6" s="58"/>
      <c r="C6" s="58"/>
      <c r="D6" s="58"/>
      <c r="E6" s="59"/>
    </row>
    <row r="7" spans="1:5" ht="27" customHeight="1" x14ac:dyDescent="0.25">
      <c r="A7" s="43" t="s">
        <v>33</v>
      </c>
      <c r="B7" s="23" t="s">
        <v>10</v>
      </c>
      <c r="C7" s="24"/>
      <c r="D7" s="24"/>
      <c r="E7" s="25"/>
    </row>
    <row r="8" spans="1:5" s="2" customFormat="1" ht="30" x14ac:dyDescent="0.25">
      <c r="A8" s="19" t="s">
        <v>0</v>
      </c>
      <c r="B8" s="20" t="s">
        <v>1</v>
      </c>
      <c r="C8" s="20" t="s">
        <v>2</v>
      </c>
      <c r="D8" s="20" t="s">
        <v>6</v>
      </c>
      <c r="E8" s="21" t="s">
        <v>7</v>
      </c>
    </row>
    <row r="9" spans="1:5" ht="33.75" customHeight="1" x14ac:dyDescent="0.25">
      <c r="A9" s="44" t="s">
        <v>9</v>
      </c>
      <c r="B9" s="7" t="s">
        <v>42</v>
      </c>
      <c r="C9" s="6"/>
      <c r="D9" s="6" t="s">
        <v>12</v>
      </c>
      <c r="E9" s="37"/>
    </row>
    <row r="10" spans="1:5" ht="33.75" customHeight="1" x14ac:dyDescent="0.25">
      <c r="A10" s="44" t="s">
        <v>11</v>
      </c>
      <c r="B10" s="7" t="s">
        <v>43</v>
      </c>
      <c r="C10" s="6"/>
      <c r="D10" s="6" t="s">
        <v>12</v>
      </c>
      <c r="E10" s="37"/>
    </row>
    <row r="11" spans="1:5" ht="33.75" customHeight="1" x14ac:dyDescent="0.25">
      <c r="A11" s="44" t="s">
        <v>17</v>
      </c>
      <c r="B11" s="7" t="s">
        <v>44</v>
      </c>
      <c r="C11" s="6"/>
      <c r="D11" s="6" t="s">
        <v>12</v>
      </c>
      <c r="E11" s="37"/>
    </row>
    <row r="12" spans="1:5" ht="33.75" customHeight="1" x14ac:dyDescent="0.25">
      <c r="A12" s="44" t="s">
        <v>18</v>
      </c>
      <c r="B12" s="7" t="s">
        <v>45</v>
      </c>
      <c r="C12" s="6"/>
      <c r="D12" s="6" t="s">
        <v>12</v>
      </c>
      <c r="E12" s="37"/>
    </row>
    <row r="13" spans="1:5" ht="33.75" customHeight="1" x14ac:dyDescent="0.25">
      <c r="A13" s="44" t="s">
        <v>19</v>
      </c>
      <c r="B13" s="7" t="s">
        <v>46</v>
      </c>
      <c r="C13" s="6"/>
      <c r="D13" s="6" t="s">
        <v>12</v>
      </c>
      <c r="E13" s="37"/>
    </row>
    <row r="14" spans="1:5" ht="33.75" customHeight="1" x14ac:dyDescent="0.25">
      <c r="A14" s="44" t="s">
        <v>20</v>
      </c>
      <c r="B14" s="7" t="s">
        <v>47</v>
      </c>
      <c r="C14" s="6"/>
      <c r="D14" s="6" t="s">
        <v>12</v>
      </c>
      <c r="E14" s="37"/>
    </row>
    <row r="15" spans="1:5" ht="33.75" customHeight="1" x14ac:dyDescent="0.25">
      <c r="A15" s="44" t="s">
        <v>21</v>
      </c>
      <c r="B15" s="7" t="s">
        <v>48</v>
      </c>
      <c r="C15" s="6"/>
      <c r="D15" s="6" t="s">
        <v>12</v>
      </c>
      <c r="E15" s="37"/>
    </row>
    <row r="16" spans="1:5" ht="33.75" customHeight="1" x14ac:dyDescent="0.25">
      <c r="A16" s="44" t="s">
        <v>22</v>
      </c>
      <c r="B16" s="7" t="s">
        <v>49</v>
      </c>
      <c r="C16" s="6"/>
      <c r="D16" s="6" t="s">
        <v>12</v>
      </c>
      <c r="E16" s="37"/>
    </row>
    <row r="17" spans="1:5" ht="33.75" customHeight="1" x14ac:dyDescent="0.25">
      <c r="A17" s="44" t="s">
        <v>23</v>
      </c>
      <c r="B17" s="7" t="s">
        <v>50</v>
      </c>
      <c r="C17" s="6"/>
      <c r="D17" s="6" t="s">
        <v>12</v>
      </c>
      <c r="E17" s="37"/>
    </row>
    <row r="18" spans="1:5" ht="33.75" customHeight="1" x14ac:dyDescent="0.25">
      <c r="A18" s="44" t="s">
        <v>24</v>
      </c>
      <c r="B18" s="7" t="s">
        <v>51</v>
      </c>
      <c r="C18" s="6"/>
      <c r="D18" s="6" t="s">
        <v>12</v>
      </c>
      <c r="E18" s="37"/>
    </row>
    <row r="19" spans="1:5" ht="33.75" customHeight="1" x14ac:dyDescent="0.25">
      <c r="A19" s="44" t="s">
        <v>25</v>
      </c>
      <c r="B19" s="7" t="s">
        <v>52</v>
      </c>
      <c r="C19" s="6"/>
      <c r="D19" s="6" t="s">
        <v>12</v>
      </c>
      <c r="E19" s="37"/>
    </row>
    <row r="20" spans="1:5" ht="33.75" customHeight="1" x14ac:dyDescent="0.25">
      <c r="A20" s="44" t="s">
        <v>26</v>
      </c>
      <c r="B20" s="7" t="s">
        <v>53</v>
      </c>
      <c r="C20" s="6"/>
      <c r="D20" s="6" t="s">
        <v>12</v>
      </c>
      <c r="E20" s="37"/>
    </row>
    <row r="21" spans="1:5" ht="33.75" customHeight="1" x14ac:dyDescent="0.25">
      <c r="A21" s="44" t="s">
        <v>58</v>
      </c>
      <c r="B21" s="7" t="s">
        <v>54</v>
      </c>
      <c r="C21" s="6"/>
      <c r="D21" s="6" t="s">
        <v>12</v>
      </c>
      <c r="E21" s="37"/>
    </row>
    <row r="22" spans="1:5" ht="33.75" customHeight="1" x14ac:dyDescent="0.25">
      <c r="A22" s="44" t="s">
        <v>59</v>
      </c>
      <c r="B22" s="7" t="s">
        <v>55</v>
      </c>
      <c r="C22" s="6"/>
      <c r="D22" s="6" t="s">
        <v>12</v>
      </c>
      <c r="E22" s="37"/>
    </row>
    <row r="23" spans="1:5" ht="33.75" customHeight="1" x14ac:dyDescent="0.25">
      <c r="A23" s="44" t="s">
        <v>60</v>
      </c>
      <c r="B23" s="7" t="s">
        <v>56</v>
      </c>
      <c r="C23" s="6"/>
      <c r="D23" s="6" t="s">
        <v>12</v>
      </c>
      <c r="E23" s="37"/>
    </row>
    <row r="24" spans="1:5" ht="33.75" customHeight="1" x14ac:dyDescent="0.25">
      <c r="A24" s="44" t="s">
        <v>61</v>
      </c>
      <c r="B24" s="7" t="s">
        <v>57</v>
      </c>
      <c r="C24" s="6"/>
      <c r="D24" s="6" t="s">
        <v>12</v>
      </c>
      <c r="E24" s="37"/>
    </row>
    <row r="25" spans="1:5" ht="27" customHeight="1" x14ac:dyDescent="0.25">
      <c r="A25" s="22" t="s">
        <v>28</v>
      </c>
      <c r="B25" s="23" t="s">
        <v>34</v>
      </c>
      <c r="C25" s="24"/>
      <c r="D25" s="24"/>
      <c r="E25" s="25"/>
    </row>
    <row r="26" spans="1:5" s="2" customFormat="1" ht="30" x14ac:dyDescent="0.25">
      <c r="A26" s="19" t="s">
        <v>0</v>
      </c>
      <c r="B26" s="20" t="s">
        <v>1</v>
      </c>
      <c r="C26" s="20" t="s">
        <v>2</v>
      </c>
      <c r="D26" s="20" t="s">
        <v>6</v>
      </c>
      <c r="E26" s="21" t="s">
        <v>7</v>
      </c>
    </row>
    <row r="27" spans="1:5" ht="27.75" customHeight="1" thickBot="1" x14ac:dyDescent="0.3">
      <c r="A27" s="45" t="s">
        <v>29</v>
      </c>
      <c r="B27" s="12" t="s">
        <v>78</v>
      </c>
      <c r="C27" s="13"/>
      <c r="D27" s="13" t="s">
        <v>13</v>
      </c>
      <c r="E27" s="38"/>
    </row>
  </sheetData>
  <mergeCells count="4">
    <mergeCell ref="A6:E6"/>
    <mergeCell ref="A1:E1"/>
    <mergeCell ref="A2:E2"/>
    <mergeCell ref="A4:E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&amp;L&amp;A
MAINTENANCE DES ASCENSEURS, MONTE-MALADES et MONTE-CHARGES DU CHUM</oddHeader>
    <oddFooter>&amp;L&amp;A
MAINTENANCE DES ASCENSEURS, MONTE-MALADES et MONTE-CHARGES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zoomScale="90" zoomScaleNormal="90" workbookViewId="0">
      <selection activeCell="C40" sqref="C40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60" t="s">
        <v>69</v>
      </c>
      <c r="B1" s="61"/>
      <c r="C1" s="61"/>
      <c r="D1" s="61"/>
      <c r="E1" s="61"/>
      <c r="F1" s="62"/>
    </row>
    <row r="2" spans="1:8" ht="55.5" customHeight="1" x14ac:dyDescent="0.25">
      <c r="A2" s="63" t="str">
        <f>'BPU LOT3'!A2:E2</f>
        <v>LOT 3 : CHLD
MAINTENANCE DES ASCENSEURS, MONTE-MALADES et MONTE-CHARGES DU CHUM</v>
      </c>
      <c r="B2" s="90"/>
      <c r="C2" s="90"/>
      <c r="D2" s="90"/>
      <c r="E2" s="90"/>
      <c r="F2" s="65"/>
    </row>
    <row r="3" spans="1:8" ht="33.75" customHeight="1" x14ac:dyDescent="0.25">
      <c r="A3" s="87" t="s">
        <v>14</v>
      </c>
      <c r="B3" s="88"/>
      <c r="C3" s="88"/>
      <c r="D3" s="88"/>
      <c r="E3" s="88"/>
      <c r="F3" s="89"/>
    </row>
    <row r="4" spans="1:8" x14ac:dyDescent="0.25">
      <c r="A4" s="8"/>
      <c r="F4" s="9"/>
    </row>
    <row r="5" spans="1:8" ht="33.75" customHeight="1" x14ac:dyDescent="0.25">
      <c r="A5" s="66" t="s">
        <v>40</v>
      </c>
      <c r="B5" s="67"/>
      <c r="C5" s="67"/>
      <c r="D5" s="67"/>
      <c r="E5" s="67"/>
      <c r="F5" s="68"/>
    </row>
    <row r="6" spans="1:8" ht="15" customHeight="1" x14ac:dyDescent="0.25">
      <c r="A6" s="8"/>
      <c r="F6" s="9"/>
    </row>
    <row r="7" spans="1:8" ht="27.75" customHeight="1" thickBot="1" x14ac:dyDescent="0.3">
      <c r="A7" s="78" t="s">
        <v>71</v>
      </c>
      <c r="B7" s="79"/>
      <c r="C7" s="79"/>
      <c r="D7" s="79"/>
      <c r="E7" s="79"/>
      <c r="F7" s="80"/>
    </row>
    <row r="8" spans="1:8" ht="33" customHeight="1" thickTop="1" x14ac:dyDescent="0.25">
      <c r="A8" s="32" t="s">
        <v>8</v>
      </c>
      <c r="B8" s="33" t="s">
        <v>10</v>
      </c>
      <c r="C8" s="34"/>
      <c r="D8" s="34"/>
      <c r="E8" s="46" t="s">
        <v>35</v>
      </c>
      <c r="F8" s="35"/>
    </row>
    <row r="9" spans="1:8" s="2" customFormat="1" ht="30" x14ac:dyDescent="0.25">
      <c r="A9" s="19" t="s">
        <v>0</v>
      </c>
      <c r="B9" s="20" t="s">
        <v>1</v>
      </c>
      <c r="C9" s="20" t="s">
        <v>16</v>
      </c>
      <c r="D9" s="20" t="s">
        <v>6</v>
      </c>
      <c r="E9" s="36" t="s">
        <v>7</v>
      </c>
      <c r="F9" s="21" t="s">
        <v>15</v>
      </c>
      <c r="H9" s="17"/>
    </row>
    <row r="10" spans="1:8" ht="36.75" customHeight="1" x14ac:dyDescent="0.25">
      <c r="A10" s="10" t="str">
        <f>'BPU LOT3'!A9</f>
        <v>B1.1</v>
      </c>
      <c r="B10" s="7" t="str">
        <f>'BPU LOT3'!B9</f>
        <v>Ouvrier/manœuvre/opérateur
(du lundi au vendredi - heure journée)</v>
      </c>
      <c r="C10" s="6">
        <v>8</v>
      </c>
      <c r="D10" s="6" t="s">
        <v>12</v>
      </c>
      <c r="E10" s="5">
        <f>'BPU LOT3'!E9</f>
        <v>0</v>
      </c>
      <c r="F10" s="11">
        <f>C10*E10</f>
        <v>0</v>
      </c>
    </row>
    <row r="11" spans="1:8" ht="36.75" customHeight="1" x14ac:dyDescent="0.25">
      <c r="A11" s="10" t="str">
        <f>'BPU LOT3'!A10</f>
        <v>B1.2</v>
      </c>
      <c r="B11" s="7" t="str">
        <f>'BPU LOT3'!B10</f>
        <v>Ouvrier/manœuvre/opérateur
(du lundi au vendredi - heure soirée)</v>
      </c>
      <c r="C11" s="6">
        <v>1</v>
      </c>
      <c r="D11" s="6" t="s">
        <v>12</v>
      </c>
      <c r="E11" s="5">
        <f>'BPU LOT3'!E10</f>
        <v>0</v>
      </c>
      <c r="F11" s="11">
        <f>C11*E11</f>
        <v>0</v>
      </c>
    </row>
    <row r="12" spans="1:8" ht="36.75" customHeight="1" x14ac:dyDescent="0.25">
      <c r="A12" s="10" t="str">
        <f>'BPU LOT3'!A11</f>
        <v>B1.3</v>
      </c>
      <c r="B12" s="7" t="str">
        <f>'BPU LOT3'!B11</f>
        <v>Ouvrier/manœuvre/opérateur
(samedi, dimanche, jour férié - heure journée)</v>
      </c>
      <c r="C12" s="6">
        <v>1</v>
      </c>
      <c r="D12" s="6" t="s">
        <v>12</v>
      </c>
      <c r="E12" s="5">
        <f>'BPU LOT3'!E11</f>
        <v>0</v>
      </c>
      <c r="F12" s="11">
        <f t="shared" ref="F12:F20" si="0">C12*E12</f>
        <v>0</v>
      </c>
    </row>
    <row r="13" spans="1:8" ht="36.75" customHeight="1" x14ac:dyDescent="0.25">
      <c r="A13" s="10" t="str">
        <f>'BPU LOT3'!A12</f>
        <v>B1.4</v>
      </c>
      <c r="B13" s="7" t="str">
        <f>'BPU LOT3'!B12</f>
        <v>Ouvrier/manœuvre/opérateur
(samedi, dimanche, jour férié - heure soirée)</v>
      </c>
      <c r="C13" s="6">
        <v>1</v>
      </c>
      <c r="D13" s="6" t="s">
        <v>12</v>
      </c>
      <c r="E13" s="5">
        <f>'BPU LOT3'!E12</f>
        <v>0</v>
      </c>
      <c r="F13" s="11">
        <f t="shared" si="0"/>
        <v>0</v>
      </c>
    </row>
    <row r="14" spans="1:8" ht="36.75" customHeight="1" x14ac:dyDescent="0.25">
      <c r="A14" s="10" t="str">
        <f>'BPU LOT3'!A13</f>
        <v>B1.5</v>
      </c>
      <c r="B14" s="7" t="str">
        <f>'BPU LOT3'!B13</f>
        <v>Ouvrier Hautement Qualifié (OHQ)
(du lundi au vendredi - heure journée)</v>
      </c>
      <c r="C14" s="6">
        <v>8</v>
      </c>
      <c r="D14" s="6" t="s">
        <v>12</v>
      </c>
      <c r="E14" s="5">
        <f>'BPU LOT3'!E13</f>
        <v>0</v>
      </c>
      <c r="F14" s="11">
        <f>C14*E14</f>
        <v>0</v>
      </c>
    </row>
    <row r="15" spans="1:8" ht="36.75" customHeight="1" x14ac:dyDescent="0.25">
      <c r="A15" s="10" t="str">
        <f>'BPU LOT3'!A14</f>
        <v>B1.6</v>
      </c>
      <c r="B15" s="7" t="str">
        <f>'BPU LOT3'!B14</f>
        <v>Ouvrier Hautement Qualifié (OHQ)
(du lundi au vendredi - heure soirée)</v>
      </c>
      <c r="C15" s="6">
        <v>1</v>
      </c>
      <c r="D15" s="6" t="s">
        <v>12</v>
      </c>
      <c r="E15" s="5">
        <f>'BPU LOT3'!E14</f>
        <v>0</v>
      </c>
      <c r="F15" s="11">
        <f>C15*E15</f>
        <v>0</v>
      </c>
    </row>
    <row r="16" spans="1:8" ht="36.75" customHeight="1" x14ac:dyDescent="0.25">
      <c r="A16" s="10" t="str">
        <f>'BPU LOT3'!A15</f>
        <v>B1.7</v>
      </c>
      <c r="B16" s="7" t="str">
        <f>'BPU LOT3'!B15</f>
        <v>Ouvrier Hautement Qualifié (OHQ)
(samedi, dimanche, jour férié - heure journée)</v>
      </c>
      <c r="C16" s="6">
        <v>1</v>
      </c>
      <c r="D16" s="6" t="s">
        <v>12</v>
      </c>
      <c r="E16" s="5">
        <f>'BPU LOT3'!E15</f>
        <v>0</v>
      </c>
      <c r="F16" s="11">
        <f t="shared" si="0"/>
        <v>0</v>
      </c>
    </row>
    <row r="17" spans="1:9" ht="36.75" customHeight="1" x14ac:dyDescent="0.25">
      <c r="A17" s="10" t="str">
        <f>'BPU LOT3'!A16</f>
        <v>B1.8</v>
      </c>
      <c r="B17" s="7" t="str">
        <f>'BPU LOT3'!B16</f>
        <v>Ouvrier Hautement Qualifié (OHQ)
(samedi, dimanche, jour férié - heure soirée)</v>
      </c>
      <c r="C17" s="6">
        <v>1</v>
      </c>
      <c r="D17" s="6" t="s">
        <v>12</v>
      </c>
      <c r="E17" s="5">
        <f>'BPU LOT3'!E16</f>
        <v>0</v>
      </c>
      <c r="F17" s="11">
        <f>C17*E17</f>
        <v>0</v>
      </c>
    </row>
    <row r="18" spans="1:9" ht="36.75" customHeight="1" x14ac:dyDescent="0.25">
      <c r="A18" s="10" t="str">
        <f>'BPU LOT3'!A17</f>
        <v>B1.9</v>
      </c>
      <c r="B18" s="7" t="str">
        <f>'BPU LOT3'!B17</f>
        <v>Technicien
(du lundi au vendredi - heure journée)</v>
      </c>
      <c r="C18" s="6">
        <v>40</v>
      </c>
      <c r="D18" s="6" t="s">
        <v>12</v>
      </c>
      <c r="E18" s="5">
        <f>'BPU LOT3'!E17</f>
        <v>0</v>
      </c>
      <c r="F18" s="11">
        <f t="shared" si="0"/>
        <v>0</v>
      </c>
    </row>
    <row r="19" spans="1:9" ht="36.75" customHeight="1" x14ac:dyDescent="0.25">
      <c r="A19" s="10" t="str">
        <f>'BPU LOT3'!A18</f>
        <v>B1.10</v>
      </c>
      <c r="B19" s="7" t="str">
        <f>'BPU LOT3'!B18</f>
        <v>Technicien
(du lundi au vendredi - heure soirée)</v>
      </c>
      <c r="C19" s="6">
        <v>1</v>
      </c>
      <c r="D19" s="6" t="s">
        <v>12</v>
      </c>
      <c r="E19" s="5">
        <f>'BPU LOT3'!E18</f>
        <v>0</v>
      </c>
      <c r="F19" s="11">
        <f t="shared" si="0"/>
        <v>0</v>
      </c>
    </row>
    <row r="20" spans="1:9" ht="36.75" customHeight="1" x14ac:dyDescent="0.25">
      <c r="A20" s="10" t="str">
        <f>'BPU LOT3'!A19</f>
        <v>B1.11</v>
      </c>
      <c r="B20" s="7" t="str">
        <f>'BPU LOT3'!B19</f>
        <v>Technicien
(samedi, dimanche, jour férié - heure journée)</v>
      </c>
      <c r="C20" s="6">
        <v>1</v>
      </c>
      <c r="D20" s="6" t="s">
        <v>12</v>
      </c>
      <c r="E20" s="5">
        <f>'BPU LOT3'!E19</f>
        <v>0</v>
      </c>
      <c r="F20" s="11">
        <f t="shared" si="0"/>
        <v>0</v>
      </c>
    </row>
    <row r="21" spans="1:9" ht="36.75" customHeight="1" x14ac:dyDescent="0.25">
      <c r="A21" s="10" t="str">
        <f>'BPU LOT3'!A20</f>
        <v>B1.12</v>
      </c>
      <c r="B21" s="7" t="str">
        <f>'BPU LOT3'!B20</f>
        <v>Technicien
(samedi, dimanche, jour férié - heure soirée)</v>
      </c>
      <c r="C21" s="6">
        <v>1</v>
      </c>
      <c r="D21" s="6" t="s">
        <v>12</v>
      </c>
      <c r="E21" s="5">
        <f>'BPU LOT3'!E20</f>
        <v>0</v>
      </c>
      <c r="F21" s="11">
        <f>C21*E21</f>
        <v>0</v>
      </c>
    </row>
    <row r="22" spans="1:9" ht="36.75" customHeight="1" x14ac:dyDescent="0.25">
      <c r="A22" s="10" t="str">
        <f>'BPU LOT3'!A21</f>
        <v>B1.13</v>
      </c>
      <c r="B22" s="7" t="str">
        <f>'BPU LOT3'!B21</f>
        <v>Ingénieur
(du lundi au vendredi - heure journée)</v>
      </c>
      <c r="C22" s="6">
        <v>15</v>
      </c>
      <c r="D22" s="6" t="s">
        <v>12</v>
      </c>
      <c r="E22" s="5">
        <f>'BPU LOT3'!E21</f>
        <v>0</v>
      </c>
      <c r="F22" s="11">
        <f>C22*E22</f>
        <v>0</v>
      </c>
    </row>
    <row r="23" spans="1:9" ht="36.75" customHeight="1" x14ac:dyDescent="0.25">
      <c r="A23" s="10" t="str">
        <f>'BPU LOT3'!A22</f>
        <v>B1.14</v>
      </c>
      <c r="B23" s="7" t="str">
        <f>'BPU LOT3'!B22</f>
        <v>Ingénieur
(du lundi au vendredi - heure soirée)</v>
      </c>
      <c r="C23" s="6">
        <v>1</v>
      </c>
      <c r="D23" s="6" t="s">
        <v>12</v>
      </c>
      <c r="E23" s="5">
        <f>'BPU LOT3'!E22</f>
        <v>0</v>
      </c>
      <c r="F23" s="11">
        <f t="shared" ref="F23" si="1">C23*E23</f>
        <v>0</v>
      </c>
    </row>
    <row r="24" spans="1:9" ht="36.75" customHeight="1" x14ac:dyDescent="0.25">
      <c r="A24" s="10" t="str">
        <f>'BPU LOT3'!A23</f>
        <v>B1.15</v>
      </c>
      <c r="B24" s="7" t="str">
        <f>'BPU LOT3'!B23</f>
        <v>Ingénieur
(samedi, dimanche, jour férié - heure journée)</v>
      </c>
      <c r="C24" s="6">
        <v>1</v>
      </c>
      <c r="D24" s="6" t="s">
        <v>12</v>
      </c>
      <c r="E24" s="5">
        <f>'BPU LOT3'!E23</f>
        <v>0</v>
      </c>
      <c r="F24" s="11">
        <f>C24*E24</f>
        <v>0</v>
      </c>
    </row>
    <row r="25" spans="1:9" ht="36.75" customHeight="1" x14ac:dyDescent="0.25">
      <c r="A25" s="10" t="str">
        <f>'BPU LOT3'!A24</f>
        <v>B1.16</v>
      </c>
      <c r="B25" s="7" t="str">
        <f>'BPU LOT3'!B24</f>
        <v>Ingénieur
(samedi, dimanche, jour férié - heure soirée)</v>
      </c>
      <c r="C25" s="6">
        <v>1</v>
      </c>
      <c r="D25" s="6" t="s">
        <v>12</v>
      </c>
      <c r="E25" s="5">
        <f>'BPU LOT3'!E24</f>
        <v>0</v>
      </c>
      <c r="F25" s="11">
        <f>C25*E25</f>
        <v>0</v>
      </c>
    </row>
    <row r="26" spans="1:9" ht="38.25" customHeight="1" thickBot="1" x14ac:dyDescent="0.3">
      <c r="A26" s="39" t="s">
        <v>27</v>
      </c>
      <c r="B26" s="91" t="str">
        <f>B8</f>
        <v>FRAIS DE PERSONNEL</v>
      </c>
      <c r="C26" s="92"/>
      <c r="D26" s="92"/>
      <c r="E26" s="93"/>
      <c r="F26" s="40">
        <f>SUM(F10:F25)</f>
        <v>0</v>
      </c>
    </row>
    <row r="27" spans="1:9" ht="33" customHeight="1" thickTop="1" x14ac:dyDescent="0.25">
      <c r="A27" s="32" t="s">
        <v>28</v>
      </c>
      <c r="B27" s="33" t="str">
        <f>'BPU LOT3'!B25</f>
        <v>FRAIS DE DEPLACEMENT</v>
      </c>
      <c r="C27" s="34"/>
      <c r="D27" s="34"/>
      <c r="E27" s="46" t="s">
        <v>35</v>
      </c>
      <c r="F27" s="35"/>
    </row>
    <row r="28" spans="1:9" s="2" customFormat="1" ht="30" x14ac:dyDescent="0.25">
      <c r="A28" s="19" t="s">
        <v>0</v>
      </c>
      <c r="B28" s="20" t="s">
        <v>1</v>
      </c>
      <c r="C28" s="20" t="s">
        <v>16</v>
      </c>
      <c r="D28" s="20" t="s">
        <v>6</v>
      </c>
      <c r="E28" s="36" t="s">
        <v>7</v>
      </c>
      <c r="F28" s="21" t="s">
        <v>15</v>
      </c>
      <c r="H28" s="17"/>
    </row>
    <row r="29" spans="1:9" ht="27.75" customHeight="1" x14ac:dyDescent="0.25">
      <c r="A29" s="10" t="str">
        <f>'BPU LOT3'!A27</f>
        <v>B2.1</v>
      </c>
      <c r="B29" s="7" t="str">
        <f>'BPU LOT3'!B27</f>
        <v>déplacement zone Nord-Atlantique  (CHLD)</v>
      </c>
      <c r="C29" s="6">
        <f>3*12</f>
        <v>36</v>
      </c>
      <c r="D29" s="6" t="s">
        <v>30</v>
      </c>
      <c r="E29" s="5">
        <f>'BPU LOT3'!E27</f>
        <v>0</v>
      </c>
      <c r="F29" s="11">
        <f>C29*E29</f>
        <v>0</v>
      </c>
    </row>
    <row r="30" spans="1:9" ht="38.25" customHeight="1" thickBot="1" x14ac:dyDescent="0.3">
      <c r="A30" s="16" t="s">
        <v>31</v>
      </c>
      <c r="B30" s="84" t="str">
        <f>B27</f>
        <v>FRAIS DE DEPLACEMENT</v>
      </c>
      <c r="C30" s="85"/>
      <c r="D30" s="85"/>
      <c r="E30" s="86"/>
      <c r="F30" s="18">
        <f>SUM(F29:F29)</f>
        <v>0</v>
      </c>
    </row>
    <row r="31" spans="1:9" ht="59.25" customHeight="1" thickTop="1" x14ac:dyDescent="0.25">
      <c r="A31" s="22"/>
      <c r="B31" s="49" t="s">
        <v>39</v>
      </c>
      <c r="C31" s="24" t="s">
        <v>62</v>
      </c>
      <c r="D31" s="24"/>
      <c r="E31" s="48" t="s">
        <v>70</v>
      </c>
      <c r="F31" s="41"/>
      <c r="H31" s="47"/>
      <c r="I31" s="47"/>
    </row>
    <row r="32" spans="1:9" ht="15.75" thickBot="1" x14ac:dyDescent="0.3">
      <c r="A32" s="8"/>
      <c r="F32" s="9"/>
    </row>
    <row r="33" spans="1:8" ht="30" customHeight="1" thickBot="1" x14ac:dyDescent="0.3">
      <c r="A33" s="81" t="s">
        <v>79</v>
      </c>
      <c r="B33" s="82"/>
      <c r="C33" s="82"/>
      <c r="D33" s="82"/>
      <c r="E33" s="82"/>
      <c r="F33" s="83"/>
    </row>
    <row r="34" spans="1:8" ht="30" customHeight="1" thickTop="1" x14ac:dyDescent="0.25">
      <c r="A34" s="72"/>
      <c r="B34" s="73"/>
      <c r="C34" s="73"/>
      <c r="D34" s="74"/>
      <c r="E34" s="28" t="s">
        <v>3</v>
      </c>
      <c r="F34" s="29" t="s">
        <v>4</v>
      </c>
    </row>
    <row r="35" spans="1:8" ht="39" customHeight="1" thickBot="1" x14ac:dyDescent="0.3">
      <c r="A35" s="75" t="s">
        <v>79</v>
      </c>
      <c r="B35" s="76"/>
      <c r="C35" s="76"/>
      <c r="D35" s="77"/>
      <c r="E35" s="30">
        <f>SUM(F26,F30)</f>
        <v>0</v>
      </c>
      <c r="F35" s="31">
        <f>E35*1.085</f>
        <v>0</v>
      </c>
      <c r="H35" s="4"/>
    </row>
  </sheetData>
  <mergeCells count="10">
    <mergeCell ref="A3:F3"/>
    <mergeCell ref="A1:F1"/>
    <mergeCell ref="A2:F2"/>
    <mergeCell ref="A5:F5"/>
    <mergeCell ref="B26:E26"/>
    <mergeCell ref="A34:D34"/>
    <mergeCell ref="A35:D35"/>
    <mergeCell ref="A7:F7"/>
    <mergeCell ref="A33:F33"/>
    <mergeCell ref="B30:E3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  <rowBreaks count="1" manualBreakCount="1">
    <brk id="3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19" zoomScale="90" zoomScaleNormal="90" workbookViewId="0">
      <selection activeCell="E36" sqref="E36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6" ht="29.25" customHeight="1" x14ac:dyDescent="0.25">
      <c r="A1" s="60" t="s">
        <v>72</v>
      </c>
      <c r="B1" s="61"/>
      <c r="C1" s="61"/>
      <c r="D1" s="61"/>
      <c r="E1" s="61"/>
      <c r="F1" s="62"/>
    </row>
    <row r="2" spans="1:6" ht="55.5" customHeight="1" x14ac:dyDescent="0.25">
      <c r="A2" s="63" t="str">
        <f>'BPU LOT3'!A2:E2</f>
        <v>LOT 3 : CHLD
MAINTENANCE DES ASCENSEURS, MONTE-MALADES et MONTE-CHARGES DU CHUM</v>
      </c>
      <c r="B2" s="90"/>
      <c r="C2" s="90"/>
      <c r="D2" s="90"/>
      <c r="E2" s="90"/>
      <c r="F2" s="65"/>
    </row>
    <row r="3" spans="1:6" ht="33.75" customHeight="1" x14ac:dyDescent="0.25">
      <c r="A3" s="87" t="s">
        <v>14</v>
      </c>
      <c r="B3" s="88"/>
      <c r="C3" s="88"/>
      <c r="D3" s="88"/>
      <c r="E3" s="88"/>
      <c r="F3" s="89"/>
    </row>
    <row r="4" spans="1:6" x14ac:dyDescent="0.25">
      <c r="A4" s="8"/>
      <c r="F4" s="9"/>
    </row>
    <row r="5" spans="1:6" ht="33.75" customHeight="1" x14ac:dyDescent="0.25">
      <c r="A5" s="66" t="s">
        <v>73</v>
      </c>
      <c r="B5" s="67"/>
      <c r="C5" s="67"/>
      <c r="D5" s="67"/>
      <c r="E5" s="67"/>
      <c r="F5" s="68"/>
    </row>
    <row r="6" spans="1:6" ht="15" customHeight="1" x14ac:dyDescent="0.25">
      <c r="A6" s="8"/>
      <c r="F6" s="9"/>
    </row>
    <row r="7" spans="1:6" ht="27.75" customHeight="1" thickBot="1" x14ac:dyDescent="0.3">
      <c r="A7" s="78" t="s">
        <v>74</v>
      </c>
      <c r="B7" s="79"/>
      <c r="C7" s="79"/>
      <c r="D7" s="79"/>
      <c r="E7" s="79"/>
      <c r="F7" s="80"/>
    </row>
    <row r="8" spans="1:6" ht="48.75" customHeight="1" thickTop="1" x14ac:dyDescent="0.25">
      <c r="A8" s="22" t="s">
        <v>81</v>
      </c>
      <c r="B8" s="50" t="s">
        <v>82</v>
      </c>
      <c r="C8" s="24"/>
      <c r="D8" s="24"/>
      <c r="E8" s="48" t="s">
        <v>63</v>
      </c>
      <c r="F8" s="41"/>
    </row>
    <row r="9" spans="1:6" s="2" customFormat="1" ht="30" x14ac:dyDescent="0.25">
      <c r="A9" s="19" t="s">
        <v>38</v>
      </c>
      <c r="B9" s="20" t="s">
        <v>36</v>
      </c>
      <c r="C9" s="20" t="s">
        <v>16</v>
      </c>
      <c r="D9" s="20" t="s">
        <v>6</v>
      </c>
      <c r="E9" s="36" t="s">
        <v>7</v>
      </c>
      <c r="F9" s="21" t="s">
        <v>15</v>
      </c>
    </row>
    <row r="10" spans="1:6" ht="97.5" customHeight="1" x14ac:dyDescent="0.25">
      <c r="A10" s="42" t="s">
        <v>83</v>
      </c>
      <c r="B10" s="7" t="s">
        <v>64</v>
      </c>
      <c r="C10" s="6">
        <v>1</v>
      </c>
      <c r="D10" s="6" t="s">
        <v>13</v>
      </c>
      <c r="E10" s="55"/>
      <c r="F10" s="11">
        <f>C10*E10</f>
        <v>0</v>
      </c>
    </row>
    <row r="11" spans="1:6" ht="25.5" customHeight="1" x14ac:dyDescent="0.25">
      <c r="A11" s="15" t="s">
        <v>32</v>
      </c>
      <c r="B11" s="51" t="s">
        <v>65</v>
      </c>
      <c r="C11" s="6">
        <v>1</v>
      </c>
      <c r="D11" s="53" t="s">
        <v>68</v>
      </c>
      <c r="E11" s="55"/>
      <c r="F11" s="11">
        <f>C11*E11</f>
        <v>0</v>
      </c>
    </row>
    <row r="12" spans="1:6" ht="25.5" customHeight="1" x14ac:dyDescent="0.25">
      <c r="A12" s="15" t="s">
        <v>32</v>
      </c>
      <c r="B12" s="51" t="s">
        <v>66</v>
      </c>
      <c r="C12" s="6">
        <v>1</v>
      </c>
      <c r="D12" s="53" t="s">
        <v>68</v>
      </c>
      <c r="E12" s="55"/>
      <c r="F12" s="11">
        <f>C12*E12</f>
        <v>0</v>
      </c>
    </row>
    <row r="13" spans="1:6" ht="25.5" customHeight="1" x14ac:dyDescent="0.25">
      <c r="A13" s="15" t="s">
        <v>32</v>
      </c>
      <c r="B13" s="51" t="s">
        <v>67</v>
      </c>
      <c r="C13" s="6">
        <v>1</v>
      </c>
      <c r="D13" s="53" t="s">
        <v>68</v>
      </c>
      <c r="E13" s="55"/>
      <c r="F13" s="11">
        <f>C13*E13</f>
        <v>0</v>
      </c>
    </row>
    <row r="14" spans="1:6" ht="25.5" customHeight="1" x14ac:dyDescent="0.25">
      <c r="A14" s="15" t="s">
        <v>32</v>
      </c>
      <c r="B14" s="52" t="s">
        <v>84</v>
      </c>
      <c r="C14" s="6">
        <v>1</v>
      </c>
      <c r="D14" s="54" t="s">
        <v>68</v>
      </c>
      <c r="E14" s="55"/>
      <c r="F14" s="11">
        <f>C14*E14</f>
        <v>0</v>
      </c>
    </row>
    <row r="15" spans="1:6" ht="30" customHeight="1" thickBot="1" x14ac:dyDescent="0.3">
      <c r="A15" s="16" t="s">
        <v>37</v>
      </c>
      <c r="B15" s="94" t="str">
        <f>B8</f>
        <v>Remplacement complet d'un ascenseur au CHLD</v>
      </c>
      <c r="C15" s="95"/>
      <c r="D15" s="95"/>
      <c r="E15" s="96"/>
      <c r="F15" s="18">
        <f>SUM(F10:F14)</f>
        <v>0</v>
      </c>
    </row>
    <row r="16" spans="1:6" ht="48.75" customHeight="1" thickTop="1" x14ac:dyDescent="0.25">
      <c r="A16" s="22" t="s">
        <v>75</v>
      </c>
      <c r="B16" s="50" t="s">
        <v>85</v>
      </c>
      <c r="C16" s="24"/>
      <c r="D16" s="24"/>
      <c r="E16" s="48" t="s">
        <v>63</v>
      </c>
      <c r="F16" s="41"/>
    </row>
    <row r="17" spans="1:6" s="2" customFormat="1" ht="30" x14ac:dyDescent="0.25">
      <c r="A17" s="19" t="s">
        <v>38</v>
      </c>
      <c r="B17" s="20" t="s">
        <v>36</v>
      </c>
      <c r="C17" s="20" t="s">
        <v>16</v>
      </c>
      <c r="D17" s="20" t="s">
        <v>6</v>
      </c>
      <c r="E17" s="36" t="s">
        <v>7</v>
      </c>
      <c r="F17" s="21" t="s">
        <v>15</v>
      </c>
    </row>
    <row r="18" spans="1:6" ht="97.5" customHeight="1" x14ac:dyDescent="0.25">
      <c r="A18" s="42" t="s">
        <v>86</v>
      </c>
      <c r="B18" s="7" t="s">
        <v>64</v>
      </c>
      <c r="C18" s="6">
        <v>1</v>
      </c>
      <c r="D18" s="6" t="s">
        <v>13</v>
      </c>
      <c r="E18" s="55"/>
      <c r="F18" s="11">
        <f>C18*E18</f>
        <v>0</v>
      </c>
    </row>
    <row r="19" spans="1:6" ht="25.5" customHeight="1" x14ac:dyDescent="0.25">
      <c r="A19" s="15" t="s">
        <v>32</v>
      </c>
      <c r="B19" s="51" t="s">
        <v>65</v>
      </c>
      <c r="C19" s="6">
        <v>1</v>
      </c>
      <c r="D19" s="53" t="s">
        <v>68</v>
      </c>
      <c r="E19" s="55"/>
      <c r="F19" s="11">
        <f>C19*E19</f>
        <v>0</v>
      </c>
    </row>
    <row r="20" spans="1:6" ht="25.5" customHeight="1" x14ac:dyDescent="0.25">
      <c r="A20" s="15" t="s">
        <v>32</v>
      </c>
      <c r="B20" s="51" t="s">
        <v>66</v>
      </c>
      <c r="C20" s="6">
        <v>1</v>
      </c>
      <c r="D20" s="53" t="s">
        <v>68</v>
      </c>
      <c r="E20" s="55"/>
      <c r="F20" s="11">
        <f>C20*E20</f>
        <v>0</v>
      </c>
    </row>
    <row r="21" spans="1:6" ht="25.5" customHeight="1" x14ac:dyDescent="0.25">
      <c r="A21" s="15" t="s">
        <v>32</v>
      </c>
      <c r="B21" s="51" t="s">
        <v>67</v>
      </c>
      <c r="C21" s="6">
        <v>1</v>
      </c>
      <c r="D21" s="53" t="s">
        <v>68</v>
      </c>
      <c r="E21" s="55"/>
      <c r="F21" s="11">
        <f>C21*E21</f>
        <v>0</v>
      </c>
    </row>
    <row r="22" spans="1:6" ht="25.5" customHeight="1" x14ac:dyDescent="0.25">
      <c r="A22" s="15" t="s">
        <v>32</v>
      </c>
      <c r="B22" s="52" t="s">
        <v>87</v>
      </c>
      <c r="C22" s="6">
        <v>1</v>
      </c>
      <c r="D22" s="54" t="s">
        <v>68</v>
      </c>
      <c r="E22" s="55"/>
      <c r="F22" s="11">
        <f>C22*E22</f>
        <v>0</v>
      </c>
    </row>
    <row r="23" spans="1:6" ht="30" customHeight="1" thickBot="1" x14ac:dyDescent="0.3">
      <c r="A23" s="16" t="s">
        <v>37</v>
      </c>
      <c r="B23" s="94" t="str">
        <f>B16</f>
        <v>Remplacement complet d'un monte-malade au CHLD</v>
      </c>
      <c r="C23" s="95"/>
      <c r="D23" s="95"/>
      <c r="E23" s="96"/>
      <c r="F23" s="18">
        <f>SUM(F18:F22)</f>
        <v>0</v>
      </c>
    </row>
    <row r="24" spans="1:6" ht="48.75" customHeight="1" thickTop="1" x14ac:dyDescent="0.25">
      <c r="A24" s="56" t="s">
        <v>88</v>
      </c>
      <c r="B24" s="50" t="s">
        <v>85</v>
      </c>
      <c r="C24" s="24"/>
      <c r="D24" s="24"/>
      <c r="E24" s="48" t="s">
        <v>63</v>
      </c>
      <c r="F24" s="41"/>
    </row>
    <row r="25" spans="1:6" s="2" customFormat="1" ht="30" x14ac:dyDescent="0.25">
      <c r="A25" s="19" t="s">
        <v>38</v>
      </c>
      <c r="B25" s="20" t="s">
        <v>36</v>
      </c>
      <c r="C25" s="20" t="s">
        <v>16</v>
      </c>
      <c r="D25" s="20" t="s">
        <v>6</v>
      </c>
      <c r="E25" s="36" t="s">
        <v>7</v>
      </c>
      <c r="F25" s="21" t="s">
        <v>15</v>
      </c>
    </row>
    <row r="26" spans="1:6" ht="97.5" customHeight="1" x14ac:dyDescent="0.25">
      <c r="A26" s="42" t="s">
        <v>89</v>
      </c>
      <c r="B26" s="7" t="s">
        <v>64</v>
      </c>
      <c r="C26" s="6">
        <v>1</v>
      </c>
      <c r="D26" s="6" t="s">
        <v>13</v>
      </c>
      <c r="E26" s="55"/>
      <c r="F26" s="11">
        <f>C26*E26</f>
        <v>0</v>
      </c>
    </row>
    <row r="27" spans="1:6" ht="25.5" customHeight="1" x14ac:dyDescent="0.25">
      <c r="A27" s="15" t="s">
        <v>32</v>
      </c>
      <c r="B27" s="51" t="s">
        <v>65</v>
      </c>
      <c r="C27" s="6">
        <v>1</v>
      </c>
      <c r="D27" s="53" t="s">
        <v>68</v>
      </c>
      <c r="E27" s="55"/>
      <c r="F27" s="11">
        <f>C27*E27</f>
        <v>0</v>
      </c>
    </row>
    <row r="28" spans="1:6" ht="25.5" customHeight="1" x14ac:dyDescent="0.25">
      <c r="A28" s="15" t="s">
        <v>32</v>
      </c>
      <c r="B28" s="51" t="s">
        <v>66</v>
      </c>
      <c r="C28" s="6">
        <v>1</v>
      </c>
      <c r="D28" s="53" t="s">
        <v>68</v>
      </c>
      <c r="E28" s="55"/>
      <c r="F28" s="11">
        <f>C28*E28</f>
        <v>0</v>
      </c>
    </row>
    <row r="29" spans="1:6" ht="25.5" customHeight="1" x14ac:dyDescent="0.25">
      <c r="A29" s="15" t="s">
        <v>32</v>
      </c>
      <c r="B29" s="51" t="s">
        <v>67</v>
      </c>
      <c r="C29" s="6">
        <v>1</v>
      </c>
      <c r="D29" s="53" t="s">
        <v>68</v>
      </c>
      <c r="E29" s="55"/>
      <c r="F29" s="11">
        <f>C29*E29</f>
        <v>0</v>
      </c>
    </row>
    <row r="30" spans="1:6" ht="25.5" customHeight="1" x14ac:dyDescent="0.25">
      <c r="A30" s="15" t="s">
        <v>32</v>
      </c>
      <c r="B30" s="52" t="s">
        <v>90</v>
      </c>
      <c r="C30" s="6">
        <v>1</v>
      </c>
      <c r="D30" s="54" t="s">
        <v>68</v>
      </c>
      <c r="E30" s="55"/>
      <c r="F30" s="11">
        <f>C30*E30</f>
        <v>0</v>
      </c>
    </row>
    <row r="31" spans="1:6" ht="30" customHeight="1" thickBot="1" x14ac:dyDescent="0.3">
      <c r="A31" s="16" t="s">
        <v>37</v>
      </c>
      <c r="B31" s="94" t="str">
        <f>B24</f>
        <v>Remplacement complet d'un monte-malade au CHLD</v>
      </c>
      <c r="C31" s="95"/>
      <c r="D31" s="95"/>
      <c r="E31" s="96"/>
      <c r="F31" s="18">
        <f>SUM(F26:F30)</f>
        <v>0</v>
      </c>
    </row>
    <row r="32" spans="1:6" ht="16.5" thickTop="1" thickBot="1" x14ac:dyDescent="0.3">
      <c r="A32" s="8"/>
      <c r="F32" s="9"/>
    </row>
    <row r="33" spans="1:8" ht="30" customHeight="1" thickBot="1" x14ac:dyDescent="0.3">
      <c r="A33" s="81" t="s">
        <v>80</v>
      </c>
      <c r="B33" s="82"/>
      <c r="C33" s="82"/>
      <c r="D33" s="82"/>
      <c r="E33" s="82"/>
      <c r="F33" s="83"/>
    </row>
    <row r="34" spans="1:8" ht="30" customHeight="1" thickTop="1" x14ac:dyDescent="0.25">
      <c r="A34" s="72"/>
      <c r="B34" s="73"/>
      <c r="C34" s="73"/>
      <c r="D34" s="74"/>
      <c r="E34" s="28" t="s">
        <v>3</v>
      </c>
      <c r="F34" s="29" t="s">
        <v>4</v>
      </c>
    </row>
    <row r="35" spans="1:8" ht="39" customHeight="1" thickBot="1" x14ac:dyDescent="0.3">
      <c r="A35" s="75" t="s">
        <v>80</v>
      </c>
      <c r="B35" s="76"/>
      <c r="C35" s="76"/>
      <c r="D35" s="77"/>
      <c r="E35" s="30">
        <f>SUM(F15,F23,F31)</f>
        <v>0</v>
      </c>
      <c r="F35" s="31">
        <f>E35*1.085</f>
        <v>0</v>
      </c>
      <c r="H35" s="4"/>
    </row>
  </sheetData>
  <mergeCells count="11">
    <mergeCell ref="A1:F1"/>
    <mergeCell ref="A2:F2"/>
    <mergeCell ref="A3:F3"/>
    <mergeCell ref="A5:F5"/>
    <mergeCell ref="A7:F7"/>
    <mergeCell ref="A34:D34"/>
    <mergeCell ref="A35:D35"/>
    <mergeCell ref="B23:E23"/>
    <mergeCell ref="B15:E15"/>
    <mergeCell ref="A33:F33"/>
    <mergeCell ref="B31:E3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90" zoomScaleNormal="90" workbookViewId="0">
      <selection activeCell="D16" sqref="D16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60" t="s">
        <v>76</v>
      </c>
      <c r="B1" s="61"/>
      <c r="C1" s="61"/>
      <c r="D1" s="61"/>
      <c r="E1" s="61"/>
      <c r="F1" s="62"/>
    </row>
    <row r="2" spans="1:8" ht="55.5" customHeight="1" x14ac:dyDescent="0.25">
      <c r="A2" s="63" t="str">
        <f>'BPU LOT3'!A2:E2</f>
        <v>LOT 3 : CHLD
MAINTENANCE DES ASCENSEURS, MONTE-MALADES et MONTE-CHARGES DU CHUM</v>
      </c>
      <c r="B2" s="90"/>
      <c r="C2" s="90"/>
      <c r="D2" s="90"/>
      <c r="E2" s="90"/>
      <c r="F2" s="65"/>
    </row>
    <row r="3" spans="1:8" ht="33.75" customHeight="1" x14ac:dyDescent="0.25">
      <c r="A3" s="87" t="s">
        <v>14</v>
      </c>
      <c r="B3" s="88"/>
      <c r="C3" s="88"/>
      <c r="D3" s="88"/>
      <c r="E3" s="88"/>
      <c r="F3" s="89"/>
    </row>
    <row r="4" spans="1:8" ht="15.75" thickBot="1" x14ac:dyDescent="0.3">
      <c r="A4" s="8"/>
      <c r="F4" s="9"/>
    </row>
    <row r="5" spans="1:8" ht="30" customHeight="1" thickBot="1" x14ac:dyDescent="0.3">
      <c r="A5" s="81" t="s">
        <v>79</v>
      </c>
      <c r="B5" s="82"/>
      <c r="C5" s="82"/>
      <c r="D5" s="82"/>
      <c r="E5" s="82"/>
      <c r="F5" s="83"/>
    </row>
    <row r="6" spans="1:8" ht="30" customHeight="1" thickTop="1" x14ac:dyDescent="0.25">
      <c r="A6" s="72"/>
      <c r="B6" s="73"/>
      <c r="C6" s="73"/>
      <c r="D6" s="74"/>
      <c r="E6" s="28" t="s">
        <v>3</v>
      </c>
      <c r="F6" s="29" t="s">
        <v>4</v>
      </c>
    </row>
    <row r="7" spans="1:8" ht="39" customHeight="1" thickBot="1" x14ac:dyDescent="0.3">
      <c r="A7" s="75" t="s">
        <v>79</v>
      </c>
      <c r="B7" s="76"/>
      <c r="C7" s="76"/>
      <c r="D7" s="77"/>
      <c r="E7" s="30">
        <f>'DQE Simulation annuelle LOT3'!E35</f>
        <v>0</v>
      </c>
      <c r="F7" s="31">
        <f>E7*1.085</f>
        <v>0</v>
      </c>
      <c r="H7" s="4"/>
    </row>
    <row r="8" spans="1:8" ht="15.75" thickBot="1" x14ac:dyDescent="0.3"/>
    <row r="9" spans="1:8" ht="30" customHeight="1" thickBot="1" x14ac:dyDescent="0.3">
      <c r="A9" s="81" t="s">
        <v>80</v>
      </c>
      <c r="B9" s="82"/>
      <c r="C9" s="82"/>
      <c r="D9" s="82"/>
      <c r="E9" s="82"/>
      <c r="F9" s="83"/>
    </row>
    <row r="10" spans="1:8" ht="30" customHeight="1" thickTop="1" x14ac:dyDescent="0.25">
      <c r="A10" s="72"/>
      <c r="B10" s="73"/>
      <c r="C10" s="73"/>
      <c r="D10" s="74"/>
      <c r="E10" s="28" t="s">
        <v>3</v>
      </c>
      <c r="F10" s="29" t="s">
        <v>4</v>
      </c>
    </row>
    <row r="11" spans="1:8" ht="39" customHeight="1" thickBot="1" x14ac:dyDescent="0.3">
      <c r="A11" s="75" t="s">
        <v>80</v>
      </c>
      <c r="B11" s="76"/>
      <c r="C11" s="76"/>
      <c r="D11" s="77"/>
      <c r="E11" s="30">
        <f>'DQE Simulat° remplacements LOT3'!E35</f>
        <v>0</v>
      </c>
      <c r="F11" s="31">
        <f>E11*1.085</f>
        <v>0</v>
      </c>
      <c r="H11" s="4"/>
    </row>
  </sheetData>
  <mergeCells count="9">
    <mergeCell ref="A11:D11"/>
    <mergeCell ref="A1:F1"/>
    <mergeCell ref="A2:F2"/>
    <mergeCell ref="A3:F3"/>
    <mergeCell ref="A5:F5"/>
    <mergeCell ref="A6:D6"/>
    <mergeCell ref="A7:D7"/>
    <mergeCell ref="A9:F9"/>
    <mergeCell ref="A10:D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BPU LOT3</vt:lpstr>
      <vt:lpstr>DQE Simulation annuelle LOT3</vt:lpstr>
      <vt:lpstr>DQE Simulat° remplacements LOT3</vt:lpstr>
      <vt:lpstr>Synthèse des DQE du LOT3</vt:lpstr>
      <vt:lpstr>'DQE Simulat° remplacements LOT3'!Impression_des_titres</vt:lpstr>
      <vt:lpstr>'DQE Simulation annuelle LOT3'!Impression_des_titres</vt:lpstr>
      <vt:lpstr>'Synthèse des DQE du LOT3'!Impression_des_titres</vt:lpstr>
      <vt:lpstr>'BPU LOT3'!Zone_d_impression</vt:lpstr>
      <vt:lpstr>'DQE Simulat° remplacements LOT3'!Zone_d_impression</vt:lpstr>
      <vt:lpstr>'DQE Simulation annuelle LOT3'!Zone_d_impression</vt:lpstr>
      <vt:lpstr>'Synthèse des DQE du LOT3'!Zone_d_impression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2025-10-07T13:04:15Z</cp:lastPrinted>
  <dcterms:created xsi:type="dcterms:W3CDTF">2022-10-10T15:14:42Z</dcterms:created>
  <dcterms:modified xsi:type="dcterms:W3CDTF">2025-10-07T13:26:04Z</dcterms:modified>
</cp:coreProperties>
</file>